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A" sheetId="1" r:id="rId1"/>
  </sheets>
  <definedNames>
    <definedName name="_xlnm.Print_Area" localSheetId="0">'A'!$A$1:$K$38</definedName>
    <definedName name="_xlnm.Print_Area">'A'!$A$1:$K$38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<sst xmlns="http://schemas.openxmlformats.org/spreadsheetml/2006/main" count="90" uniqueCount="72">
  <si>
    <t xml:space="preserve">  #  </t>
  </si>
  <si>
    <t xml:space="preserve">   CO #</t>
  </si>
  <si>
    <t>A</t>
  </si>
  <si>
    <t>C</t>
  </si>
  <si>
    <t>D</t>
  </si>
  <si>
    <t>E</t>
  </si>
  <si>
    <t>M</t>
  </si>
  <si>
    <t>S</t>
  </si>
  <si>
    <t>U</t>
  </si>
  <si>
    <t>Z</t>
  </si>
  <si>
    <t>TOTALS</t>
  </si>
  <si>
    <t>ORIG SUM</t>
  </si>
  <si>
    <t>REV SUM</t>
  </si>
  <si>
    <t>% CO'S</t>
  </si>
  <si>
    <t>CODE LEGEND</t>
  </si>
  <si>
    <t>DOLLAR AMOUNT</t>
  </si>
  <si>
    <t>CODE %</t>
  </si>
  <si>
    <t xml:space="preserve">                                          CODE LEGEND</t>
  </si>
  <si>
    <t>A = Architect Suggested</t>
  </si>
  <si>
    <t>C = Contractor Suggested</t>
  </si>
  <si>
    <t>D = Design Omission</t>
  </si>
  <si>
    <t xml:space="preserve">                                          S = School District Requested</t>
  </si>
  <si>
    <t>E = Design Error</t>
  </si>
  <si>
    <t>L = Liquidated Damages</t>
  </si>
  <si>
    <t>HISTORY:</t>
  </si>
  <si>
    <t>ATTACHMENT</t>
  </si>
  <si>
    <t>Notice-to-Proceed</t>
  </si>
  <si>
    <t>L</t>
  </si>
  <si>
    <t>P</t>
  </si>
  <si>
    <t xml:space="preserve">                                          P = Principal Requested</t>
  </si>
  <si>
    <t>Errors</t>
  </si>
  <si>
    <t>Omissions</t>
  </si>
  <si>
    <t xml:space="preserve">                                          M = Mandatory</t>
  </si>
  <si>
    <t xml:space="preserve">                                          U  = Unforeseen Conditions</t>
  </si>
  <si>
    <t xml:space="preserve">                                          Z = Outside Agency</t>
  </si>
  <si>
    <t>Cause</t>
  </si>
  <si>
    <t>Code</t>
  </si>
  <si>
    <t>Board</t>
  </si>
  <si>
    <t>Item</t>
  </si>
  <si>
    <t>Date</t>
  </si>
  <si>
    <t>Dollar</t>
  </si>
  <si>
    <t>Amount</t>
  </si>
  <si>
    <t>Days</t>
  </si>
  <si>
    <t>Additional</t>
  </si>
  <si>
    <t>Services</t>
  </si>
  <si>
    <t>Construction Change Directive (CCD)</t>
  </si>
  <si>
    <t>Change Order Proposal Request (COPR)</t>
  </si>
  <si>
    <t>Original Contract Days</t>
  </si>
  <si>
    <t>Original Substantial Completion</t>
  </si>
  <si>
    <t>Original Final Completion</t>
  </si>
  <si>
    <t>PALM BEACH GARDENS HIGH SCHOOL</t>
  </si>
  <si>
    <t>NEW BASEBALL FIELD PROJECT</t>
  </si>
  <si>
    <t>PROJECT #1371-8340</t>
  </si>
  <si>
    <r>
      <t xml:space="preserve">Board Report </t>
    </r>
    <r>
      <rPr>
        <b/>
        <sz val="16"/>
        <color indexed="8"/>
        <rFont val="Times New Roman"/>
        <family val="1"/>
      </rPr>
      <t>13D-6</t>
    </r>
    <r>
      <rPr>
        <sz val="16"/>
        <color indexed="8"/>
        <rFont val="Times New Roman"/>
        <family val="1"/>
      </rPr>
      <t xml:space="preserve"> for award of contract to </t>
    </r>
    <r>
      <rPr>
        <b/>
        <sz val="16"/>
        <color indexed="8"/>
        <rFont val="Times New Roman"/>
        <family val="1"/>
      </rPr>
      <t>Anderson Moore Corporation, Inc.</t>
    </r>
    <r>
      <rPr>
        <sz val="16"/>
        <color indexed="8"/>
        <rFont val="Times New Roman"/>
        <family val="1"/>
      </rPr>
      <t xml:space="preserve"> in the amount of </t>
    </r>
    <r>
      <rPr>
        <b/>
        <sz val="16"/>
        <color indexed="8"/>
        <rFont val="Times New Roman"/>
        <family val="1"/>
      </rPr>
      <t>$873,948.00</t>
    </r>
  </si>
  <si>
    <t>12B-7</t>
  </si>
  <si>
    <r>
      <t>CCD #2</t>
    </r>
    <r>
      <rPr>
        <sz val="15"/>
        <color indexed="8"/>
        <rFont val="Times New Roman"/>
        <family val="1"/>
      </rPr>
      <t xml:space="preserve"> - Construction of a concession structure, press box, storage, and restrooms.</t>
    </r>
  </si>
  <si>
    <t>12B-8</t>
  </si>
  <si>
    <r>
      <t>CCD #4</t>
    </r>
    <r>
      <rPr>
        <sz val="15"/>
        <color indexed="8"/>
        <rFont val="Times New Roman"/>
        <family val="1"/>
      </rPr>
      <t xml:space="preserve"> - Provide site survey and easement documentation for FPL’s new transformer.</t>
    </r>
  </si>
  <si>
    <r>
      <t>CCD #1</t>
    </r>
    <r>
      <rPr>
        <sz val="15"/>
        <color indexed="8"/>
        <rFont val="Times New Roman"/>
        <family val="1"/>
      </rPr>
      <t xml:space="preserve"> - Furnish and install an additional 4,884 cubic yards (CY) of fill to backfill the two sludge-drying beds.</t>
    </r>
  </si>
  <si>
    <r>
      <t>CCD #6</t>
    </r>
    <r>
      <rPr>
        <sz val="15"/>
        <color indexed="8"/>
        <rFont val="Times New Roman"/>
        <family val="1"/>
      </rPr>
      <t xml:space="preserve"> - Add drain line for the icemaker in the Concession Building.</t>
    </r>
  </si>
  <si>
    <r>
      <t xml:space="preserve">CCD #7 </t>
    </r>
    <r>
      <rPr>
        <sz val="15"/>
        <color indexed="8"/>
        <rFont val="Times New Roman"/>
        <family val="1"/>
      </rPr>
      <t xml:space="preserve">- Install pipe deflections as required by Seacoast Utilities. </t>
    </r>
  </si>
  <si>
    <r>
      <t>CCD #5</t>
    </r>
    <r>
      <rPr>
        <sz val="15"/>
        <color indexed="8"/>
        <rFont val="Times New Roman"/>
        <family val="1"/>
      </rPr>
      <t xml:space="preserve"> - Construct a dumpster enclosure as required by the City of Palm Beach Gardens.</t>
    </r>
  </si>
  <si>
    <t>12B-3</t>
  </si>
  <si>
    <t>-</t>
  </si>
  <si>
    <r>
      <t xml:space="preserve">Reduction of Retainage </t>
    </r>
    <r>
      <rPr>
        <sz val="15"/>
        <color indexed="8"/>
        <rFont val="Times New Roman"/>
        <family val="1"/>
      </rPr>
      <t>from</t>
    </r>
    <r>
      <rPr>
        <b/>
        <sz val="15"/>
        <color indexed="8"/>
        <rFont val="Times New Roman"/>
        <family val="1"/>
      </rPr>
      <t xml:space="preserve"> 10% to 0%, Final Payment</t>
    </r>
    <r>
      <rPr>
        <sz val="15"/>
        <color indexed="8"/>
        <rFont val="Times New Roman"/>
        <family val="1"/>
      </rPr>
      <t xml:space="preserve"> and </t>
    </r>
    <r>
      <rPr>
        <b/>
        <sz val="15"/>
        <color indexed="8"/>
        <rFont val="Times New Roman"/>
        <family val="1"/>
      </rPr>
      <t>Final Acceptance</t>
    </r>
  </si>
  <si>
    <r>
      <t>CCD #8</t>
    </r>
    <r>
      <rPr>
        <sz val="15"/>
        <color indexed="8"/>
        <rFont val="Times New Roman"/>
        <family val="1"/>
      </rPr>
      <t xml:space="preserve"> - Extend contract Seventy-two (72) days and extended General Conditions due to the Civil Engineer’s (Metric Engineering, Inc.) failure to get necessary approvals from Seacoast Utility Authority. </t>
    </r>
  </si>
  <si>
    <r>
      <t>CCD #9</t>
    </r>
    <r>
      <rPr>
        <sz val="15"/>
        <color indexed="8"/>
        <rFont val="Times New Roman"/>
        <family val="1"/>
      </rPr>
      <t xml:space="preserve"> - Site work scope changes and additions</t>
    </r>
  </si>
  <si>
    <r>
      <t>CCD #10</t>
    </r>
    <r>
      <rPr>
        <sz val="15"/>
        <color indexed="8"/>
        <rFont val="Times New Roman"/>
        <family val="1"/>
      </rPr>
      <t xml:space="preserve"> - Returned unused Portion of Owner Allowance .</t>
    </r>
  </si>
  <si>
    <t>Actual Final Completion</t>
  </si>
  <si>
    <t>Actual Substantial completion</t>
  </si>
  <si>
    <t>Board Report 12B-5</t>
  </si>
  <si>
    <t>12B-5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</si>
</sst>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mmmm\ d\,\ yyyy"/>
    <numFmt numFmtId="167" formatCode="m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9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5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7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39" fontId="7" fillId="0" borderId="4" xfId="0" applyNumberFormat="1" applyFont="1" applyBorder="1" applyAlignment="1" applyProtection="1">
      <alignment/>
      <protection/>
    </xf>
    <xf numFmtId="0" fontId="7" fillId="0" borderId="4" xfId="0" applyFont="1" applyBorder="1" applyAlignment="1" applyProtection="1" quotePrefix="1">
      <alignment horizontal="center"/>
      <protection/>
    </xf>
    <xf numFmtId="165" fontId="7" fillId="0" borderId="4" xfId="0" applyNumberFormat="1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39" fontId="7" fillId="0" borderId="6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165" fontId="15" fillId="0" borderId="0" xfId="0" applyNumberFormat="1" applyFont="1" applyAlignment="1" applyProtection="1" quotePrefix="1">
      <alignment/>
      <protection/>
    </xf>
    <xf numFmtId="165" fontId="15" fillId="0" borderId="0" xfId="0" applyNumberFormat="1" applyFont="1" applyAlignment="1" applyProtection="1">
      <alignment/>
      <protection/>
    </xf>
    <xf numFmtId="1" fontId="15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 quotePrefix="1">
      <alignment horizontal="left"/>
      <protection/>
    </xf>
    <xf numFmtId="0" fontId="7" fillId="0" borderId="7" xfId="0" applyFont="1" applyBorder="1" applyAlignment="1" applyProtection="1">
      <alignment/>
      <protection/>
    </xf>
    <xf numFmtId="165" fontId="7" fillId="0" borderId="6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 locked="0"/>
    </xf>
    <xf numFmtId="7" fontId="8" fillId="0" borderId="13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7" fontId="8" fillId="0" borderId="6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 locked="0"/>
    </xf>
    <xf numFmtId="39" fontId="8" fillId="0" borderId="4" xfId="0" applyNumberFormat="1" applyFont="1" applyBorder="1" applyAlignment="1" applyProtection="1">
      <alignment/>
      <protection locked="0"/>
    </xf>
    <xf numFmtId="0" fontId="8" fillId="0" borderId="5" xfId="0" applyFont="1" applyBorder="1" applyAlignment="1" applyProtection="1">
      <alignment horizontal="center"/>
      <protection locked="0"/>
    </xf>
    <xf numFmtId="10" fontId="8" fillId="0" borderId="5" xfId="0" applyNumberFormat="1" applyFont="1" applyBorder="1" applyAlignment="1" applyProtection="1">
      <alignment/>
      <protection locked="0"/>
    </xf>
    <xf numFmtId="10" fontId="8" fillId="0" borderId="4" xfId="0" applyNumberFormat="1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7" fontId="18" fillId="0" borderId="0" xfId="0" applyNumberFormat="1" applyFont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 horizontal="center"/>
      <protection locked="0"/>
    </xf>
    <xf numFmtId="7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164" fontId="18" fillId="0" borderId="0" xfId="0" applyNumberFormat="1" applyFont="1" applyAlignment="1" applyProtection="1">
      <alignment/>
      <protection locked="0"/>
    </xf>
    <xf numFmtId="10" fontId="18" fillId="0" borderId="0" xfId="0" applyNumberFormat="1" applyFont="1" applyAlignment="1" applyProtection="1">
      <alignment/>
      <protection locked="0"/>
    </xf>
    <xf numFmtId="0" fontId="8" fillId="0" borderId="2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7" fontId="8" fillId="0" borderId="4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8" fillId="0" borderId="2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17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8" fillId="0" borderId="19" xfId="0" applyFont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9"/>
  <sheetViews>
    <sheetView tabSelected="1" defaultGridColor="0" zoomScale="87" zoomScaleNormal="87" colorId="22" workbookViewId="0" topLeftCell="A1">
      <selection activeCell="A1" sqref="A1:K1"/>
    </sheetView>
  </sheetViews>
  <sheetFormatPr defaultColWidth="9.77734375" defaultRowHeight="15"/>
  <cols>
    <col min="1" max="1" width="8.99609375" style="0" customWidth="1"/>
    <col min="2" max="2" width="9.99609375" style="0" customWidth="1"/>
    <col min="3" max="3" width="12.4453125" style="0" customWidth="1"/>
    <col min="4" max="4" width="16.88671875" style="0" customWidth="1"/>
    <col min="5" max="5" width="7.5546875" style="0" customWidth="1"/>
    <col min="6" max="6" width="15.6640625" style="0" customWidth="1"/>
    <col min="7" max="7" width="12.6640625" style="0" customWidth="1"/>
    <col min="8" max="8" width="8.77734375" style="0" customWidth="1"/>
    <col min="9" max="9" width="62.77734375" style="0" customWidth="1"/>
    <col min="10" max="10" width="20.3359375" style="0" customWidth="1"/>
    <col min="11" max="11" width="6.6640625" style="0" customWidth="1"/>
    <col min="15" max="15" width="10.88671875" style="0" customWidth="1"/>
    <col min="16" max="16" width="10.6640625" style="0" bestFit="1" customWidth="1"/>
    <col min="20" max="20" width="11.77734375" style="0" bestFit="1" customWidth="1"/>
    <col min="21" max="21" width="10.6640625" style="0" bestFit="1" customWidth="1"/>
  </cols>
  <sheetData>
    <row r="1" spans="1:22" ht="20.25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0.25">
      <c r="A2" s="67" t="s">
        <v>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67" t="s">
        <v>52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25">
      <c r="A4" s="20" t="s">
        <v>24</v>
      </c>
      <c r="B4" s="20"/>
      <c r="C4" s="20"/>
      <c r="D4" s="21"/>
      <c r="E4" s="20"/>
      <c r="F4" s="20"/>
      <c r="G4" s="20"/>
      <c r="H4" s="21"/>
      <c r="I4" s="21"/>
      <c r="J4" s="22"/>
      <c r="K4" s="2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0.25">
      <c r="A5" s="20"/>
      <c r="B5" s="20"/>
      <c r="C5" s="20"/>
      <c r="D5" s="21"/>
      <c r="E5" s="20"/>
      <c r="F5" s="20"/>
      <c r="G5" s="20"/>
      <c r="H5" s="21"/>
      <c r="I5" s="21"/>
      <c r="J5" s="23"/>
      <c r="K5" s="2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0" customFormat="1" ht="20.25">
      <c r="A6" s="24">
        <v>37762</v>
      </c>
      <c r="B6" s="20" t="s">
        <v>53</v>
      </c>
      <c r="C6" s="20"/>
      <c r="D6" s="20"/>
      <c r="E6" s="20"/>
      <c r="F6" s="20"/>
      <c r="G6" s="20"/>
      <c r="H6" s="20"/>
      <c r="I6" s="20"/>
      <c r="J6" s="27"/>
      <c r="K6" s="20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0" customFormat="1" ht="20.25">
      <c r="A7" s="25">
        <v>37830</v>
      </c>
      <c r="B7" s="20" t="s">
        <v>26</v>
      </c>
      <c r="C7" s="20"/>
      <c r="D7" s="20"/>
      <c r="E7" s="20"/>
      <c r="F7" s="20"/>
      <c r="G7" s="20"/>
      <c r="H7" s="20"/>
      <c r="I7" s="20"/>
      <c r="K7" s="20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 ht="20.25">
      <c r="A8" s="26">
        <v>130</v>
      </c>
      <c r="B8" s="20" t="s">
        <v>47</v>
      </c>
      <c r="C8" s="20"/>
      <c r="D8" s="29"/>
      <c r="E8" s="20"/>
      <c r="F8" s="20"/>
      <c r="G8" s="20"/>
      <c r="H8" s="20"/>
      <c r="I8" s="20"/>
      <c r="J8" s="27"/>
      <c r="K8" s="20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10" customFormat="1" ht="20.25">
      <c r="A9" s="25">
        <v>37929</v>
      </c>
      <c r="B9" s="20" t="s">
        <v>48</v>
      </c>
      <c r="C9" s="20"/>
      <c r="D9" s="30"/>
      <c r="E9" s="27"/>
      <c r="F9" s="30"/>
      <c r="G9" s="20"/>
      <c r="H9" s="20"/>
      <c r="I9" s="20"/>
      <c r="J9" s="28" t="s">
        <v>25</v>
      </c>
      <c r="K9" s="20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10" customFormat="1" ht="20.25">
      <c r="A10" s="25">
        <v>37959</v>
      </c>
      <c r="B10" s="20" t="s">
        <v>49</v>
      </c>
      <c r="C10" s="20"/>
      <c r="D10" s="30"/>
      <c r="E10" s="27"/>
      <c r="F10" s="30"/>
      <c r="G10" s="20"/>
      <c r="H10" s="20"/>
      <c r="I10" s="20"/>
      <c r="J10" s="20"/>
      <c r="K10" s="2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10" customFormat="1" ht="20.25">
      <c r="A11" s="25">
        <v>38255</v>
      </c>
      <c r="B11" s="20" t="s">
        <v>69</v>
      </c>
      <c r="C11" s="20"/>
      <c r="D11" s="30"/>
      <c r="E11" s="27"/>
      <c r="F11" s="30"/>
      <c r="G11" s="20"/>
      <c r="H11" s="20"/>
      <c r="I11" s="20"/>
      <c r="J11" s="20" t="s">
        <v>70</v>
      </c>
      <c r="K11" s="2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20.25">
      <c r="A12" s="25">
        <v>38285</v>
      </c>
      <c r="B12" s="20" t="s">
        <v>68</v>
      </c>
      <c r="C12" s="20"/>
      <c r="D12" s="30"/>
      <c r="E12" s="20"/>
      <c r="F12" s="20"/>
      <c r="G12" s="20"/>
      <c r="H12" s="20"/>
      <c r="I12" s="20"/>
      <c r="J12" s="31">
        <v>38329</v>
      </c>
      <c r="K12" s="2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9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25" thickTop="1">
      <c r="A14" s="36"/>
      <c r="B14" s="41" t="s">
        <v>37</v>
      </c>
      <c r="C14" s="41" t="s">
        <v>37</v>
      </c>
      <c r="D14" s="42" t="s">
        <v>40</v>
      </c>
      <c r="E14" s="41" t="s">
        <v>0</v>
      </c>
      <c r="F14" s="42" t="s">
        <v>43</v>
      </c>
      <c r="G14" s="42" t="s">
        <v>30</v>
      </c>
      <c r="H14" s="42" t="s">
        <v>35</v>
      </c>
      <c r="I14" s="43" t="s">
        <v>45</v>
      </c>
      <c r="J14" s="37"/>
      <c r="K14" s="38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9.5">
      <c r="A15" s="44" t="s">
        <v>1</v>
      </c>
      <c r="B15" s="45" t="s">
        <v>38</v>
      </c>
      <c r="C15" s="45" t="s">
        <v>39</v>
      </c>
      <c r="D15" s="46" t="s">
        <v>41</v>
      </c>
      <c r="E15" s="45" t="s">
        <v>42</v>
      </c>
      <c r="F15" s="46" t="s">
        <v>44</v>
      </c>
      <c r="G15" s="46" t="s">
        <v>31</v>
      </c>
      <c r="H15" s="45" t="s">
        <v>36</v>
      </c>
      <c r="I15" s="47" t="s">
        <v>46</v>
      </c>
      <c r="J15" s="39"/>
      <c r="K15" s="40"/>
      <c r="L15" s="3"/>
      <c r="M15" s="1" t="s">
        <v>2</v>
      </c>
      <c r="N15" s="1" t="s">
        <v>3</v>
      </c>
      <c r="O15" s="1" t="s">
        <v>4</v>
      </c>
      <c r="P15" s="1" t="s">
        <v>5</v>
      </c>
      <c r="Q15" s="1" t="s">
        <v>27</v>
      </c>
      <c r="R15" s="1" t="s">
        <v>6</v>
      </c>
      <c r="S15" s="1" t="s">
        <v>28</v>
      </c>
      <c r="T15" s="1" t="s">
        <v>7</v>
      </c>
      <c r="U15" s="1" t="s">
        <v>8</v>
      </c>
      <c r="V15" s="1" t="s">
        <v>9</v>
      </c>
    </row>
    <row r="16" spans="1:22" ht="36.75" customHeight="1">
      <c r="A16" s="32">
        <v>1</v>
      </c>
      <c r="B16" s="18" t="s">
        <v>54</v>
      </c>
      <c r="C16" s="33">
        <v>37909</v>
      </c>
      <c r="D16" s="19">
        <v>30134</v>
      </c>
      <c r="E16" s="18"/>
      <c r="F16" s="19"/>
      <c r="G16" s="19"/>
      <c r="H16" s="34" t="s">
        <v>8</v>
      </c>
      <c r="I16" s="69" t="s">
        <v>58</v>
      </c>
      <c r="J16" s="70"/>
      <c r="K16" s="71"/>
      <c r="L16" s="3"/>
      <c r="M16" s="4">
        <f>IF($H16=M$15,+$D16,0)</f>
        <v>0</v>
      </c>
      <c r="N16" s="4">
        <f>IF($H16=N$15,+$D16,0)</f>
        <v>0</v>
      </c>
      <c r="O16" s="4">
        <f>IF($H16=O$15,+$G16,0)</f>
        <v>0</v>
      </c>
      <c r="P16" s="4">
        <f>IF($H16=P$15,+$G16,0)</f>
        <v>0</v>
      </c>
      <c r="Q16" s="4">
        <f aca="true" t="shared" si="0" ref="Q16:V17">IF($H16=Q$15,+$D16,0)</f>
        <v>0</v>
      </c>
      <c r="R16" s="4">
        <f t="shared" si="0"/>
        <v>0</v>
      </c>
      <c r="S16" s="4">
        <f t="shared" si="0"/>
        <v>0</v>
      </c>
      <c r="T16" s="4">
        <f t="shared" si="0"/>
        <v>0</v>
      </c>
      <c r="U16" s="4">
        <f t="shared" si="0"/>
        <v>30134</v>
      </c>
      <c r="V16" s="4">
        <f t="shared" si="0"/>
        <v>0</v>
      </c>
    </row>
    <row r="17" spans="1:22" ht="30" customHeight="1">
      <c r="A17" s="32">
        <v>2</v>
      </c>
      <c r="B17" s="18" t="s">
        <v>56</v>
      </c>
      <c r="C17" s="33">
        <v>37909</v>
      </c>
      <c r="D17" s="19">
        <v>117685</v>
      </c>
      <c r="E17" s="12"/>
      <c r="F17" s="13"/>
      <c r="G17" s="13"/>
      <c r="H17" s="34" t="s">
        <v>7</v>
      </c>
      <c r="I17" s="69" t="s">
        <v>55</v>
      </c>
      <c r="J17" s="70"/>
      <c r="K17" s="71"/>
      <c r="L17" s="3"/>
      <c r="M17" s="4">
        <f>IF($H17=M$15,+$D17,0)</f>
        <v>0</v>
      </c>
      <c r="N17" s="4">
        <f>IF($H17=N$15,+$D17,0)</f>
        <v>0</v>
      </c>
      <c r="O17" s="4">
        <f>IF($H17=O$15,+$G17,0)</f>
        <v>0</v>
      </c>
      <c r="P17" s="4">
        <f>IF($H17=P$15,+$G17,0)</f>
        <v>0</v>
      </c>
      <c r="Q17" s="4">
        <f t="shared" si="0"/>
        <v>0</v>
      </c>
      <c r="R17" s="4">
        <f t="shared" si="0"/>
        <v>0</v>
      </c>
      <c r="S17" s="4">
        <f t="shared" si="0"/>
        <v>0</v>
      </c>
      <c r="T17" s="4">
        <f t="shared" si="0"/>
        <v>117685</v>
      </c>
      <c r="U17" s="4">
        <f t="shared" si="0"/>
        <v>0</v>
      </c>
      <c r="V17" s="4">
        <f t="shared" si="0"/>
        <v>0</v>
      </c>
    </row>
    <row r="18" spans="1:22" ht="30" customHeight="1">
      <c r="A18" s="11">
        <v>3</v>
      </c>
      <c r="B18" s="12" t="s">
        <v>62</v>
      </c>
      <c r="C18" s="15">
        <v>38126</v>
      </c>
      <c r="D18" s="13">
        <v>2969</v>
      </c>
      <c r="E18" s="12"/>
      <c r="F18" s="13"/>
      <c r="G18" s="13"/>
      <c r="H18" s="35" t="s">
        <v>8</v>
      </c>
      <c r="I18" s="69" t="s">
        <v>57</v>
      </c>
      <c r="J18" s="70"/>
      <c r="K18" s="71"/>
      <c r="L18" s="3"/>
      <c r="M18" s="4">
        <f aca="true" t="shared" si="1" ref="M18:N24">IF($H18=M$15,+$D18,0)</f>
        <v>0</v>
      </c>
      <c r="N18" s="4">
        <f t="shared" si="1"/>
        <v>0</v>
      </c>
      <c r="O18" s="4">
        <f aca="true" t="shared" si="2" ref="O18:P24">IF($H18=O$15,+$G18,0)</f>
        <v>0</v>
      </c>
      <c r="P18" s="4">
        <f t="shared" si="2"/>
        <v>0</v>
      </c>
      <c r="Q18" s="4">
        <f aca="true" t="shared" si="3" ref="Q18:V24">IF($H18=Q$15,+$D18,0)</f>
        <v>0</v>
      </c>
      <c r="R18" s="4">
        <f t="shared" si="3"/>
        <v>0</v>
      </c>
      <c r="S18" s="4">
        <f t="shared" si="3"/>
        <v>0</v>
      </c>
      <c r="T18" s="4">
        <f t="shared" si="3"/>
        <v>0</v>
      </c>
      <c r="U18" s="4">
        <f t="shared" si="3"/>
        <v>2969</v>
      </c>
      <c r="V18" s="4">
        <f t="shared" si="3"/>
        <v>0</v>
      </c>
    </row>
    <row r="19" spans="1:22" ht="30" customHeight="1">
      <c r="A19" s="11">
        <v>3</v>
      </c>
      <c r="B19" s="12" t="s">
        <v>62</v>
      </c>
      <c r="C19" s="15">
        <v>38126</v>
      </c>
      <c r="D19" s="13">
        <v>10618</v>
      </c>
      <c r="E19" s="12"/>
      <c r="F19" s="13"/>
      <c r="G19" s="13"/>
      <c r="H19" s="35" t="s">
        <v>8</v>
      </c>
      <c r="I19" s="69" t="s">
        <v>61</v>
      </c>
      <c r="J19" s="70"/>
      <c r="K19" s="71"/>
      <c r="L19" s="3"/>
      <c r="M19" s="4">
        <f t="shared" si="1"/>
        <v>0</v>
      </c>
      <c r="N19" s="4">
        <f t="shared" si="1"/>
        <v>0</v>
      </c>
      <c r="O19" s="4">
        <f t="shared" si="2"/>
        <v>0</v>
      </c>
      <c r="P19" s="4">
        <f t="shared" si="2"/>
        <v>0</v>
      </c>
      <c r="Q19" s="4">
        <f t="shared" si="3"/>
        <v>0</v>
      </c>
      <c r="R19" s="4">
        <f t="shared" si="3"/>
        <v>0</v>
      </c>
      <c r="S19" s="4">
        <f t="shared" si="3"/>
        <v>0</v>
      </c>
      <c r="T19" s="4">
        <f t="shared" si="3"/>
        <v>0</v>
      </c>
      <c r="U19" s="4">
        <f t="shared" si="3"/>
        <v>10618</v>
      </c>
      <c r="V19" s="4">
        <f t="shared" si="3"/>
        <v>0</v>
      </c>
    </row>
    <row r="20" spans="1:22" ht="30" customHeight="1">
      <c r="A20" s="11">
        <v>3</v>
      </c>
      <c r="B20" s="12" t="s">
        <v>62</v>
      </c>
      <c r="C20" s="15">
        <v>38126</v>
      </c>
      <c r="D20" s="13">
        <v>433</v>
      </c>
      <c r="E20" s="12"/>
      <c r="F20" s="13"/>
      <c r="G20" s="13"/>
      <c r="H20" s="35" t="s">
        <v>7</v>
      </c>
      <c r="I20" s="69" t="s">
        <v>59</v>
      </c>
      <c r="J20" s="70"/>
      <c r="K20" s="71"/>
      <c r="L20" s="3"/>
      <c r="M20" s="4">
        <f t="shared" si="1"/>
        <v>0</v>
      </c>
      <c r="N20" s="4">
        <f t="shared" si="1"/>
        <v>0</v>
      </c>
      <c r="O20" s="4">
        <f t="shared" si="2"/>
        <v>0</v>
      </c>
      <c r="P20" s="4">
        <f t="shared" si="2"/>
        <v>0</v>
      </c>
      <c r="Q20" s="4">
        <f t="shared" si="3"/>
        <v>0</v>
      </c>
      <c r="R20" s="4">
        <f t="shared" si="3"/>
        <v>0</v>
      </c>
      <c r="S20" s="4">
        <f t="shared" si="3"/>
        <v>0</v>
      </c>
      <c r="T20" s="4">
        <f t="shared" si="3"/>
        <v>433</v>
      </c>
      <c r="U20" s="4">
        <f t="shared" si="3"/>
        <v>0</v>
      </c>
      <c r="V20" s="4">
        <f t="shared" si="3"/>
        <v>0</v>
      </c>
    </row>
    <row r="21" spans="1:22" ht="30" customHeight="1">
      <c r="A21" s="11">
        <v>3</v>
      </c>
      <c r="B21" s="12" t="s">
        <v>62</v>
      </c>
      <c r="C21" s="15">
        <v>38126</v>
      </c>
      <c r="D21" s="13">
        <v>15689</v>
      </c>
      <c r="E21" s="12"/>
      <c r="F21" s="13"/>
      <c r="G21" s="13">
        <v>15689</v>
      </c>
      <c r="H21" s="35" t="s">
        <v>5</v>
      </c>
      <c r="I21" s="69" t="s">
        <v>60</v>
      </c>
      <c r="J21" s="70"/>
      <c r="K21" s="71"/>
      <c r="L21" s="3"/>
      <c r="M21" s="4">
        <f t="shared" si="1"/>
        <v>0</v>
      </c>
      <c r="N21" s="4">
        <f t="shared" si="1"/>
        <v>0</v>
      </c>
      <c r="O21" s="4">
        <f t="shared" si="2"/>
        <v>0</v>
      </c>
      <c r="P21" s="4">
        <f t="shared" si="2"/>
        <v>15689</v>
      </c>
      <c r="Q21" s="4">
        <f t="shared" si="3"/>
        <v>0</v>
      </c>
      <c r="R21" s="4">
        <f t="shared" si="3"/>
        <v>0</v>
      </c>
      <c r="S21" s="4">
        <f t="shared" si="3"/>
        <v>0</v>
      </c>
      <c r="T21" s="4">
        <f t="shared" si="3"/>
        <v>0</v>
      </c>
      <c r="U21" s="4">
        <f t="shared" si="3"/>
        <v>0</v>
      </c>
      <c r="V21" s="4">
        <f t="shared" si="3"/>
        <v>0</v>
      </c>
    </row>
    <row r="22" spans="1:22" ht="40.5" customHeight="1">
      <c r="A22" s="11">
        <v>4</v>
      </c>
      <c r="B22" s="12" t="s">
        <v>71</v>
      </c>
      <c r="C22" s="15">
        <v>38329</v>
      </c>
      <c r="D22" s="13">
        <v>45582.55</v>
      </c>
      <c r="E22" s="12">
        <v>72</v>
      </c>
      <c r="F22" s="13"/>
      <c r="G22" s="13">
        <v>45582.55</v>
      </c>
      <c r="H22" s="35" t="s">
        <v>4</v>
      </c>
      <c r="I22" s="69" t="s">
        <v>65</v>
      </c>
      <c r="J22" s="70"/>
      <c r="K22" s="71"/>
      <c r="L22" s="3"/>
      <c r="M22" s="4">
        <f t="shared" si="1"/>
        <v>0</v>
      </c>
      <c r="N22" s="4">
        <f t="shared" si="1"/>
        <v>0</v>
      </c>
      <c r="O22" s="4">
        <f t="shared" si="2"/>
        <v>45582.55</v>
      </c>
      <c r="P22" s="4">
        <f t="shared" si="2"/>
        <v>0</v>
      </c>
      <c r="Q22" s="4">
        <f t="shared" si="3"/>
        <v>0</v>
      </c>
      <c r="R22" s="4">
        <f t="shared" si="3"/>
        <v>0</v>
      </c>
      <c r="S22" s="4">
        <f t="shared" si="3"/>
        <v>0</v>
      </c>
      <c r="T22" s="4">
        <f t="shared" si="3"/>
        <v>0</v>
      </c>
      <c r="U22" s="4">
        <f t="shared" si="3"/>
        <v>0</v>
      </c>
      <c r="V22" s="4">
        <f t="shared" si="3"/>
        <v>0</v>
      </c>
    </row>
    <row r="23" spans="1:22" ht="30" customHeight="1">
      <c r="A23" s="11">
        <v>4</v>
      </c>
      <c r="B23" s="12" t="s">
        <v>71</v>
      </c>
      <c r="C23" s="15">
        <v>38329</v>
      </c>
      <c r="D23" s="13">
        <v>11873</v>
      </c>
      <c r="E23" s="12"/>
      <c r="F23" s="13"/>
      <c r="G23" s="13"/>
      <c r="H23" s="35" t="s">
        <v>7</v>
      </c>
      <c r="I23" s="63" t="s">
        <v>66</v>
      </c>
      <c r="J23" s="64"/>
      <c r="K23" s="65"/>
      <c r="L23" s="3"/>
      <c r="M23" s="4">
        <f t="shared" si="1"/>
        <v>0</v>
      </c>
      <c r="N23" s="4">
        <f t="shared" si="1"/>
        <v>0</v>
      </c>
      <c r="O23" s="4">
        <f t="shared" si="2"/>
        <v>0</v>
      </c>
      <c r="P23" s="4">
        <f t="shared" si="2"/>
        <v>0</v>
      </c>
      <c r="Q23" s="4">
        <f t="shared" si="3"/>
        <v>0</v>
      </c>
      <c r="R23" s="4">
        <f t="shared" si="3"/>
        <v>0</v>
      </c>
      <c r="S23" s="4">
        <f t="shared" si="3"/>
        <v>0</v>
      </c>
      <c r="T23" s="4">
        <f t="shared" si="3"/>
        <v>11873</v>
      </c>
      <c r="U23" s="4">
        <f t="shared" si="3"/>
        <v>0</v>
      </c>
      <c r="V23" s="4">
        <f t="shared" si="3"/>
        <v>0</v>
      </c>
    </row>
    <row r="24" spans="1:22" ht="30" customHeight="1">
      <c r="A24" s="11">
        <v>4</v>
      </c>
      <c r="B24" s="12" t="s">
        <v>71</v>
      </c>
      <c r="C24" s="15">
        <v>38329</v>
      </c>
      <c r="D24" s="13">
        <v>-8132</v>
      </c>
      <c r="E24" s="12"/>
      <c r="F24" s="13"/>
      <c r="G24" s="13"/>
      <c r="H24" s="35" t="s">
        <v>7</v>
      </c>
      <c r="I24" s="69" t="s">
        <v>67</v>
      </c>
      <c r="J24" s="70"/>
      <c r="K24" s="71"/>
      <c r="L24" s="3"/>
      <c r="M24" s="4">
        <f t="shared" si="1"/>
        <v>0</v>
      </c>
      <c r="N24" s="4">
        <f t="shared" si="1"/>
        <v>0</v>
      </c>
      <c r="O24" s="4">
        <f t="shared" si="2"/>
        <v>0</v>
      </c>
      <c r="P24" s="4">
        <f t="shared" si="2"/>
        <v>0</v>
      </c>
      <c r="Q24" s="4">
        <f t="shared" si="3"/>
        <v>0</v>
      </c>
      <c r="R24" s="4">
        <f t="shared" si="3"/>
        <v>0</v>
      </c>
      <c r="S24" s="4">
        <f t="shared" si="3"/>
        <v>0</v>
      </c>
      <c r="T24" s="4">
        <f t="shared" si="3"/>
        <v>-8132</v>
      </c>
      <c r="U24" s="4">
        <f t="shared" si="3"/>
        <v>0</v>
      </c>
      <c r="V24" s="4">
        <f t="shared" si="3"/>
        <v>0</v>
      </c>
    </row>
    <row r="25" spans="1:22" ht="30" customHeight="1">
      <c r="A25" s="11"/>
      <c r="B25" s="12" t="s">
        <v>71</v>
      </c>
      <c r="C25" s="15">
        <v>38329</v>
      </c>
      <c r="D25" s="13"/>
      <c r="E25" s="12"/>
      <c r="F25" s="13"/>
      <c r="G25" s="13"/>
      <c r="H25" s="14" t="s">
        <v>63</v>
      </c>
      <c r="I25" s="69" t="s">
        <v>64</v>
      </c>
      <c r="J25" s="70"/>
      <c r="K25" s="71"/>
      <c r="L25" s="3"/>
      <c r="M25" s="4">
        <f aca="true" t="shared" si="4" ref="M25:N27">IF($H25=M$15,+$D25,0)</f>
        <v>0</v>
      </c>
      <c r="N25" s="4">
        <f t="shared" si="4"/>
        <v>0</v>
      </c>
      <c r="O25" s="4">
        <f aca="true" t="shared" si="5" ref="O25:P27">IF($H25=O$15,+$G25,0)</f>
        <v>0</v>
      </c>
      <c r="P25" s="4">
        <f t="shared" si="5"/>
        <v>0</v>
      </c>
      <c r="Q25" s="4">
        <f aca="true" t="shared" si="6" ref="Q25:V27">IF($H25=Q$15,+$D25,0)</f>
        <v>0</v>
      </c>
      <c r="R25" s="4">
        <f t="shared" si="6"/>
        <v>0</v>
      </c>
      <c r="S25" s="4">
        <f t="shared" si="6"/>
        <v>0</v>
      </c>
      <c r="T25" s="4">
        <f t="shared" si="6"/>
        <v>0</v>
      </c>
      <c r="U25" s="4">
        <f t="shared" si="6"/>
        <v>0</v>
      </c>
      <c r="V25" s="4">
        <f t="shared" si="6"/>
        <v>0</v>
      </c>
    </row>
    <row r="26" spans="1:22" ht="30" customHeight="1">
      <c r="A26" s="11"/>
      <c r="B26" s="12"/>
      <c r="C26" s="15"/>
      <c r="D26" s="13"/>
      <c r="E26" s="12"/>
      <c r="F26" s="13"/>
      <c r="G26" s="13"/>
      <c r="H26" s="14"/>
      <c r="I26" s="69"/>
      <c r="J26" s="72"/>
      <c r="K26" s="73"/>
      <c r="L26" s="3"/>
      <c r="M26" s="4">
        <f t="shared" si="4"/>
        <v>0</v>
      </c>
      <c r="N26" s="4">
        <f t="shared" si="4"/>
        <v>0</v>
      </c>
      <c r="O26" s="4">
        <f t="shared" si="5"/>
        <v>0</v>
      </c>
      <c r="P26" s="4">
        <f t="shared" si="5"/>
        <v>0</v>
      </c>
      <c r="Q26" s="4">
        <f t="shared" si="6"/>
        <v>0</v>
      </c>
      <c r="R26" s="4">
        <f t="shared" si="6"/>
        <v>0</v>
      </c>
      <c r="S26" s="4">
        <f t="shared" si="6"/>
        <v>0</v>
      </c>
      <c r="T26" s="4">
        <f t="shared" si="6"/>
        <v>0</v>
      </c>
      <c r="U26" s="4">
        <f t="shared" si="6"/>
        <v>0</v>
      </c>
      <c r="V26" s="4">
        <f t="shared" si="6"/>
        <v>0</v>
      </c>
    </row>
    <row r="27" spans="1:22" ht="30" customHeight="1">
      <c r="A27" s="11"/>
      <c r="B27" s="12"/>
      <c r="C27" s="15"/>
      <c r="D27" s="13"/>
      <c r="E27" s="12"/>
      <c r="F27" s="13"/>
      <c r="G27" s="13"/>
      <c r="H27" s="14"/>
      <c r="I27" s="69"/>
      <c r="J27" s="70"/>
      <c r="K27" s="71"/>
      <c r="L27" s="3"/>
      <c r="M27" s="4">
        <f t="shared" si="4"/>
        <v>0</v>
      </c>
      <c r="N27" s="4">
        <f t="shared" si="4"/>
        <v>0</v>
      </c>
      <c r="O27" s="4">
        <f t="shared" si="5"/>
        <v>0</v>
      </c>
      <c r="P27" s="4">
        <f t="shared" si="5"/>
        <v>0</v>
      </c>
      <c r="Q27" s="4">
        <f t="shared" si="6"/>
        <v>0</v>
      </c>
      <c r="R27" s="4">
        <f t="shared" si="6"/>
        <v>0</v>
      </c>
      <c r="S27" s="4">
        <f t="shared" si="6"/>
        <v>0</v>
      </c>
      <c r="T27" s="4">
        <f t="shared" si="6"/>
        <v>0</v>
      </c>
      <c r="U27" s="4">
        <f t="shared" si="6"/>
        <v>0</v>
      </c>
      <c r="V27" s="4">
        <f t="shared" si="6"/>
        <v>0</v>
      </c>
    </row>
    <row r="28" spans="1:22" ht="24.75" customHeight="1">
      <c r="A28" s="48"/>
      <c r="B28" s="16"/>
      <c r="C28" s="51" t="s">
        <v>10</v>
      </c>
      <c r="D28" s="52">
        <f>SUM(D15:D27)</f>
        <v>226851.55</v>
      </c>
      <c r="E28" s="66">
        <f>SUM(E15:E27)</f>
        <v>72</v>
      </c>
      <c r="F28" s="52">
        <f>SUM(F16:F27)</f>
        <v>0</v>
      </c>
      <c r="G28" s="52">
        <f>SUM(G16:G27)</f>
        <v>61271.55</v>
      </c>
      <c r="H28" s="16"/>
      <c r="I28" s="69"/>
      <c r="J28" s="70"/>
      <c r="K28" s="71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customHeight="1">
      <c r="A29" s="48"/>
      <c r="B29" s="16"/>
      <c r="C29" s="51" t="s">
        <v>11</v>
      </c>
      <c r="D29" s="52">
        <v>873948</v>
      </c>
      <c r="E29" s="16"/>
      <c r="F29" s="52">
        <v>25000</v>
      </c>
      <c r="G29" s="16"/>
      <c r="H29" s="16"/>
      <c r="I29" s="69"/>
      <c r="J29" s="70"/>
      <c r="K29" s="71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4.75" customHeight="1">
      <c r="A30" s="48"/>
      <c r="B30" s="16"/>
      <c r="C30" s="51" t="s">
        <v>12</v>
      </c>
      <c r="D30" s="52">
        <f>D29+D28</f>
        <v>1100799.55</v>
      </c>
      <c r="E30" s="16"/>
      <c r="F30" s="52">
        <f>F29+F28</f>
        <v>25000</v>
      </c>
      <c r="G30" s="16"/>
      <c r="H30" s="16"/>
      <c r="I30" s="69"/>
      <c r="J30" s="70"/>
      <c r="K30" s="71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.75" customHeight="1" thickBot="1">
      <c r="A31" s="49"/>
      <c r="B31" s="17"/>
      <c r="C31" s="53" t="s">
        <v>13</v>
      </c>
      <c r="D31" s="54">
        <f>D28/D29</f>
        <v>0.25957099278217927</v>
      </c>
      <c r="E31" s="17"/>
      <c r="F31" s="54">
        <v>0</v>
      </c>
      <c r="G31" s="55">
        <f>G28/D29</f>
        <v>0.07010891952381607</v>
      </c>
      <c r="H31" s="17"/>
      <c r="I31" s="74"/>
      <c r="J31" s="75"/>
      <c r="K31" s="76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thickTop="1">
      <c r="A32" s="56" t="s">
        <v>14</v>
      </c>
      <c r="B32" s="50"/>
      <c r="C32" s="50"/>
      <c r="D32" s="57" t="s">
        <v>15</v>
      </c>
      <c r="E32" s="50"/>
      <c r="F32" s="58" t="s">
        <v>16</v>
      </c>
      <c r="G32" s="58"/>
      <c r="H32" s="50"/>
      <c r="I32" s="59" t="s">
        <v>17</v>
      </c>
      <c r="J32" s="57" t="s">
        <v>15</v>
      </c>
      <c r="K32" s="60" t="s">
        <v>16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56"/>
      <c r="B33" s="50"/>
      <c r="C33" s="50"/>
      <c r="D33" s="59"/>
      <c r="E33" s="50"/>
      <c r="F33" s="61"/>
      <c r="G33" s="61"/>
      <c r="H33" s="50"/>
      <c r="I33" s="59"/>
      <c r="J33" s="59"/>
      <c r="K33" s="5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11" ht="15.75">
      <c r="A34" s="56" t="s">
        <v>18</v>
      </c>
      <c r="B34" s="50"/>
      <c r="C34" s="50"/>
      <c r="D34" s="59">
        <f>SUM(M16:M27)</f>
        <v>0</v>
      </c>
      <c r="E34" s="50"/>
      <c r="F34" s="62">
        <f>D34/D29</f>
        <v>0</v>
      </c>
      <c r="G34" s="62"/>
      <c r="H34" s="50"/>
      <c r="I34" s="59" t="s">
        <v>32</v>
      </c>
      <c r="J34" s="59">
        <f>SUM(R15:R27)</f>
        <v>0</v>
      </c>
      <c r="K34" s="62">
        <f>J34/D29</f>
        <v>0</v>
      </c>
    </row>
    <row r="35" spans="1:11" ht="15.75">
      <c r="A35" s="56" t="s">
        <v>19</v>
      </c>
      <c r="B35" s="50"/>
      <c r="C35" s="50"/>
      <c r="D35" s="59">
        <f>SUM(N16:N27)</f>
        <v>0</v>
      </c>
      <c r="E35" s="50"/>
      <c r="F35" s="62">
        <f>D35/D29</f>
        <v>0</v>
      </c>
      <c r="G35" s="62"/>
      <c r="H35" s="50"/>
      <c r="I35" s="59" t="s">
        <v>29</v>
      </c>
      <c r="J35" s="59">
        <f>SUM(S16:S27)</f>
        <v>0</v>
      </c>
      <c r="K35" s="62">
        <f>J35/D29</f>
        <v>0</v>
      </c>
    </row>
    <row r="36" spans="1:11" ht="15.75">
      <c r="A36" s="56" t="s">
        <v>20</v>
      </c>
      <c r="B36" s="50"/>
      <c r="C36" s="50"/>
      <c r="D36" s="59">
        <f>SUM(O16:O27)</f>
        <v>45582.55</v>
      </c>
      <c r="E36" s="50"/>
      <c r="F36" s="62">
        <f>D36/D29</f>
        <v>0.052157050533899046</v>
      </c>
      <c r="G36" s="62"/>
      <c r="H36" s="50"/>
      <c r="I36" s="59" t="s">
        <v>21</v>
      </c>
      <c r="J36" s="59">
        <f>SUM(T16:T27)</f>
        <v>121859</v>
      </c>
      <c r="K36" s="62">
        <f>J36/D29</f>
        <v>0.13943506936339461</v>
      </c>
    </row>
    <row r="37" spans="1:11" ht="15.75">
      <c r="A37" s="56" t="s">
        <v>22</v>
      </c>
      <c r="B37" s="50"/>
      <c r="C37" s="50"/>
      <c r="D37" s="59">
        <f>SUM(P16:P27)</f>
        <v>15689</v>
      </c>
      <c r="E37" s="50"/>
      <c r="F37" s="62">
        <f>D37/D29</f>
        <v>0.01795186898991702</v>
      </c>
      <c r="G37" s="62"/>
      <c r="H37" s="50"/>
      <c r="I37" s="59" t="s">
        <v>33</v>
      </c>
      <c r="J37" s="59">
        <f>SUM(U16:U27)</f>
        <v>43721</v>
      </c>
      <c r="K37" s="62">
        <f>J37/D29</f>
        <v>0.05002700389496858</v>
      </c>
    </row>
    <row r="38" spans="1:11" ht="15.75">
      <c r="A38" s="56" t="s">
        <v>23</v>
      </c>
      <c r="B38" s="50"/>
      <c r="C38" s="50"/>
      <c r="D38" s="59">
        <f>SUM(Q16:Q27)</f>
        <v>0</v>
      </c>
      <c r="E38" s="50"/>
      <c r="F38" s="62">
        <f>D38/D29</f>
        <v>0</v>
      </c>
      <c r="G38" s="62"/>
      <c r="H38" s="50"/>
      <c r="I38" s="59" t="s">
        <v>34</v>
      </c>
      <c r="J38" s="59">
        <f>SUM(V16:V27)</f>
        <v>0</v>
      </c>
      <c r="K38" s="62">
        <f>J38/D29</f>
        <v>0</v>
      </c>
    </row>
    <row r="39" spans="1:11" ht="15">
      <c r="A39" s="5"/>
      <c r="D39" s="7"/>
      <c r="E39" s="6"/>
      <c r="F39" s="8"/>
      <c r="G39" s="8"/>
      <c r="I39" s="7"/>
      <c r="J39" s="7"/>
      <c r="K39" s="8"/>
    </row>
  </sheetData>
  <mergeCells count="18">
    <mergeCell ref="I26:K26"/>
    <mergeCell ref="I30:K30"/>
    <mergeCell ref="I31:K31"/>
    <mergeCell ref="I27:K27"/>
    <mergeCell ref="I28:K28"/>
    <mergeCell ref="I29:K29"/>
    <mergeCell ref="I24:K24"/>
    <mergeCell ref="I25:K25"/>
    <mergeCell ref="I19:K19"/>
    <mergeCell ref="I20:K20"/>
    <mergeCell ref="I21:K21"/>
    <mergeCell ref="I22:K22"/>
    <mergeCell ref="A1:K1"/>
    <mergeCell ref="A2:K2"/>
    <mergeCell ref="A3:K3"/>
    <mergeCell ref="I18:K18"/>
    <mergeCell ref="I17:K17"/>
    <mergeCell ref="I16:K16"/>
  </mergeCells>
  <printOptions/>
  <pageMargins left="0.207" right="0.2" top="0.5" bottom="0.5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Management</dc:creator>
  <cp:keywords/>
  <dc:description/>
  <cp:lastModifiedBy>Real Estate Services</cp:lastModifiedBy>
  <cp:lastPrinted>2004-11-12T12:08:54Z</cp:lastPrinted>
  <dcterms:created xsi:type="dcterms:W3CDTF">2001-03-29T14:53:27Z</dcterms:created>
  <dcterms:modified xsi:type="dcterms:W3CDTF">2004-11-12T12:09:55Z</dcterms:modified>
  <cp:category/>
  <cp:version/>
  <cp:contentType/>
  <cp:contentStatus/>
</cp:coreProperties>
</file>